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091CA5B-412C-42BA-99BD-A622DC2C58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-илова " sheetId="2" r:id="rId1"/>
  </sheets>
  <definedNames>
    <definedName name="_Hlk109510007" localSheetId="0">'5-илова '!$B$18</definedName>
    <definedName name="_xlnm._FilterDatabase" localSheetId="0" hidden="1">'5-илова '!$C$2:$F$19</definedName>
    <definedName name="_xlnm.Print_Area" localSheetId="0">'5-илова '!$A$1:$M$19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2" l="1"/>
  <c r="J17" i="2"/>
  <c r="I17" i="2"/>
  <c r="H17" i="2"/>
  <c r="I12" i="2"/>
  <c r="J15" i="2"/>
  <c r="J13" i="2"/>
  <c r="J14" i="2"/>
  <c r="M17" i="2" l="1"/>
  <c r="M19" i="2" s="1"/>
  <c r="L17" i="2"/>
  <c r="L19" i="2" s="1"/>
  <c r="K17" i="2"/>
  <c r="K19" i="2" s="1"/>
  <c r="J19" i="2"/>
  <c r="I19" i="2"/>
  <c r="H19" i="2"/>
  <c r="G13" i="2"/>
  <c r="G14" i="2"/>
  <c r="G15" i="2"/>
  <c r="G12" i="2"/>
  <c r="G11" i="2" l="1"/>
  <c r="G17" i="2" s="1"/>
  <c r="G19" i="2" s="1"/>
</calcChain>
</file>

<file path=xl/sharedStrings.xml><?xml version="1.0" encoding="utf-8"?>
<sst xmlns="http://schemas.openxmlformats.org/spreadsheetml/2006/main" count="64" uniqueCount="49">
  <si>
    <t>Мансабдор шахсларнинг хизмат сафарлари харажатлари тўғрисида</t>
  </si>
  <si>
    <t>МАЪЛУМОТЛАР</t>
  </si>
  <si>
    <t>Т/р</t>
  </si>
  <si>
    <t>Хизмат сафарининг қисқача мақсади</t>
  </si>
  <si>
    <t>Хизмат сафари амалга оширилган ҳудуд</t>
  </si>
  <si>
    <t>Хизмат сафарининг давомийлик муддати (суткада)</t>
  </si>
  <si>
    <t>Хизмат сафарини амалга оширган ходимнинг фамилияси ва исми</t>
  </si>
  <si>
    <t>Молиялаштириш манбаси</t>
  </si>
  <si>
    <t>Жами харажат</t>
  </si>
  <si>
    <t>Шундан харажат турлари (минг сўмда)</t>
  </si>
  <si>
    <t>бошқа ҳаражатлари</t>
  </si>
  <si>
    <t>Жиззах</t>
  </si>
  <si>
    <t>Жамиятнинг  маблағи хисобидан</t>
  </si>
  <si>
    <t>Маълумотлар эълон қилинаётган давр бўйича жами:</t>
  </si>
  <si>
    <t>Ҳисобот йилининг ўтган даври бўйича жами:</t>
  </si>
  <si>
    <t>жами</t>
  </si>
  <si>
    <t>Суткалик харажатлар</t>
  </si>
  <si>
    <t>Яшаш учун                              (турар жой ижараси буйича) харажатлар</t>
  </si>
  <si>
    <t>Транспорт ҳаражатлари</t>
  </si>
  <si>
    <t>Вакиллик ҳаражатлар</t>
  </si>
  <si>
    <t>Кузда тутилмаган харажатлар</t>
  </si>
  <si>
    <t>Алламов Э.</t>
  </si>
  <si>
    <t>Насирдинов А.Ш.</t>
  </si>
  <si>
    <t>5-ИЛОВА</t>
  </si>
  <si>
    <t>04.01-05.01</t>
  </si>
  <si>
    <t>10.01-11.01</t>
  </si>
  <si>
    <t>20.01-21.01</t>
  </si>
  <si>
    <t>машина</t>
  </si>
  <si>
    <t>билеты</t>
  </si>
  <si>
    <t>22.01-25.01</t>
  </si>
  <si>
    <t>31.01-01.02</t>
  </si>
  <si>
    <t>Хоразм</t>
  </si>
  <si>
    <t>минг.сум</t>
  </si>
  <si>
    <t>Уз. Р-си Вазирлар Махкамасининг  топшириклари ижросини таъминлаш максадида</t>
  </si>
  <si>
    <t>30.01-02.02</t>
  </si>
  <si>
    <t>11.02-13.02</t>
  </si>
  <si>
    <t>Андижон ва Фаргона</t>
  </si>
  <si>
    <t>Лизингга етказиб берилган куп функцияли чиғит экиш сеялкаларини талабгорларга белгиланган тартибда етказиб берилишини таъминлаш ва жойларда ишларни ташкил этиш максадида</t>
  </si>
  <si>
    <t>Уз. Р-си Президент Администрациясининг 2026-йил 19-февралдаги  02-428-сонли топширик ижросини таъминлаш максадида</t>
  </si>
  <si>
    <t>Сурхондарё</t>
  </si>
  <si>
    <t>26.02-28.02</t>
  </si>
  <si>
    <t>17.03-18.03</t>
  </si>
  <si>
    <t>Кашкадарё ва Самарканд</t>
  </si>
  <si>
    <t>Уз. Р-си Президент Администрациясининг топшириги ижросини таъминлаш, шунингдек ,жойларда фукаролар мурожаатлари ва аризаларини конуний чиқиш,ўрганиш ишларини олиб бориш хамда мавжут муаммоларни хал килишда амалий ёрдам бериш максадида</t>
  </si>
  <si>
    <t xml:space="preserve">Кашкадарё </t>
  </si>
  <si>
    <t xml:space="preserve">Кашкадарё вилояти Карши шахар Арабхона МФЙ манзилида яшовчи фукаро Назарова Дилнора кизининг аризасини конуний куриб чикиш </t>
  </si>
  <si>
    <t>12.02-13.02</t>
  </si>
  <si>
    <t>18.03-20.03</t>
  </si>
  <si>
    <t>Жамиятнинг 2026 йил 20 январдаги 02-11-35/53-сонли топшириги ижросини таъминлаш максадида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</si>
</sst>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4" fontId="0" fillId="0" borderId="1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19"/>
  <sheetViews>
    <sheetView tabSelected="1" zoomScaleNormal="100" workbookViewId="0">
      <selection activeCell="I32" sqref="I32"/>
    </sheetView>
  </sheetViews>
  <sheetFormatPr defaultRowHeight="15" x14ac:dyDescent="0.25"/>
  <cols>
    <col min="2" max="2" width="35.42578125" customWidth="1"/>
    <col min="3" max="3" width="20.42578125" customWidth="1"/>
    <col min="4" max="4" width="21.5703125" customWidth="1"/>
    <col min="5" max="5" width="18.85546875" customWidth="1"/>
    <col min="6" max="6" width="12.85546875" customWidth="1"/>
    <col min="7" max="8" width="14.85546875" customWidth="1"/>
    <col min="9" max="9" width="16.85546875" customWidth="1"/>
    <col min="10" max="10" width="13.42578125" customWidth="1"/>
    <col min="11" max="12" width="15" customWidth="1"/>
    <col min="13" max="13" width="17.7109375" customWidth="1"/>
    <col min="14" max="14" width="13" hidden="1" customWidth="1"/>
    <col min="15" max="15" width="15" hidden="1" customWidth="1"/>
    <col min="16" max="16" width="17.42578125" hidden="1" customWidth="1"/>
    <col min="17" max="18" width="0" hidden="1" customWidth="1"/>
    <col min="19" max="19" width="13.7109375" customWidth="1"/>
    <col min="20" max="20" width="13" customWidth="1"/>
    <col min="21" max="21" width="13.42578125" customWidth="1"/>
  </cols>
  <sheetData>
    <row r="2" spans="1:21" x14ac:dyDescent="0.25">
      <c r="J2" s="19" t="s">
        <v>23</v>
      </c>
      <c r="K2" s="19"/>
      <c r="L2" s="19"/>
      <c r="M2" s="19"/>
    </row>
    <row r="4" spans="1:21" ht="18.75" x14ac:dyDescent="0.3">
      <c r="A4" s="20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21" ht="18.75" x14ac:dyDescent="0.3">
      <c r="A5" s="20" t="s">
        <v>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21" ht="18.75" x14ac:dyDescent="0.3">
      <c r="A6" s="4"/>
      <c r="B6" s="4"/>
      <c r="C6" s="4"/>
      <c r="D6" s="4"/>
      <c r="E6" s="4"/>
      <c r="F6" s="4"/>
      <c r="G6" s="4"/>
      <c r="H6" s="9"/>
      <c r="I6" s="4"/>
      <c r="J6" s="4"/>
      <c r="K6" s="4"/>
      <c r="L6" s="9"/>
      <c r="M6" s="4"/>
    </row>
    <row r="7" spans="1:21" x14ac:dyDescent="0.25">
      <c r="M7" t="s">
        <v>32</v>
      </c>
    </row>
    <row r="8" spans="1:21" ht="60" customHeight="1" x14ac:dyDescent="0.25">
      <c r="A8" s="21" t="s">
        <v>2</v>
      </c>
      <c r="B8" s="21" t="s">
        <v>3</v>
      </c>
      <c r="C8" s="21" t="s">
        <v>4</v>
      </c>
      <c r="D8" s="21" t="s">
        <v>5</v>
      </c>
      <c r="E8" s="21" t="s">
        <v>6</v>
      </c>
      <c r="F8" s="22" t="s">
        <v>7</v>
      </c>
      <c r="G8" s="22" t="s">
        <v>8</v>
      </c>
      <c r="H8" s="21" t="s">
        <v>9</v>
      </c>
      <c r="I8" s="21"/>
      <c r="J8" s="21"/>
      <c r="K8" s="21"/>
      <c r="L8" s="21"/>
      <c r="M8" s="21"/>
    </row>
    <row r="9" spans="1:21" ht="102.75" customHeight="1" x14ac:dyDescent="0.25">
      <c r="A9" s="21"/>
      <c r="B9" s="21"/>
      <c r="C9" s="21"/>
      <c r="D9" s="21"/>
      <c r="E9" s="21"/>
      <c r="F9" s="22"/>
      <c r="G9" s="22"/>
      <c r="H9" s="10" t="s">
        <v>16</v>
      </c>
      <c r="I9" s="8" t="s">
        <v>17</v>
      </c>
      <c r="J9" s="8" t="s">
        <v>18</v>
      </c>
      <c r="K9" s="8" t="s">
        <v>19</v>
      </c>
      <c r="L9" s="8" t="s">
        <v>20</v>
      </c>
      <c r="M9" s="8" t="s">
        <v>10</v>
      </c>
    </row>
    <row r="10" spans="1:21" s="5" customFormat="1" x14ac:dyDescent="0.2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9</v>
      </c>
      <c r="J10" s="1">
        <v>10</v>
      </c>
      <c r="K10" s="1">
        <v>11</v>
      </c>
      <c r="L10" s="1">
        <v>12</v>
      </c>
      <c r="M10" s="1">
        <v>12</v>
      </c>
    </row>
    <row r="11" spans="1:21" s="5" customFormat="1" ht="45" x14ac:dyDescent="0.25">
      <c r="A11" s="3">
        <v>1</v>
      </c>
      <c r="B11" s="16" t="s">
        <v>33</v>
      </c>
      <c r="C11" s="14" t="s">
        <v>11</v>
      </c>
      <c r="D11" s="15">
        <v>4</v>
      </c>
      <c r="E11" s="14" t="s">
        <v>22</v>
      </c>
      <c r="F11" s="16" t="s">
        <v>12</v>
      </c>
      <c r="G11" s="17">
        <f>H11+I11+J11+K11+L11+M11</f>
        <v>1994.4</v>
      </c>
      <c r="H11" s="17">
        <v>494.4</v>
      </c>
      <c r="I11" s="14">
        <v>1500</v>
      </c>
      <c r="J11" s="14"/>
      <c r="K11" s="14"/>
      <c r="L11" s="14"/>
      <c r="M11" s="14"/>
      <c r="N11" s="12">
        <v>45663</v>
      </c>
      <c r="O11" s="11" t="s">
        <v>27</v>
      </c>
      <c r="P11" s="5" t="s">
        <v>24</v>
      </c>
      <c r="S11" s="13">
        <v>46056</v>
      </c>
      <c r="T11" s="11" t="s">
        <v>27</v>
      </c>
      <c r="U11" s="11" t="s">
        <v>34</v>
      </c>
    </row>
    <row r="12" spans="1:21" s="5" customFormat="1" ht="105" x14ac:dyDescent="0.25">
      <c r="A12" s="3">
        <v>2</v>
      </c>
      <c r="B12" s="2" t="s">
        <v>37</v>
      </c>
      <c r="C12" s="14" t="s">
        <v>36</v>
      </c>
      <c r="D12" s="15">
        <v>3</v>
      </c>
      <c r="E12" s="14" t="s">
        <v>22</v>
      </c>
      <c r="F12" s="16" t="s">
        <v>12</v>
      </c>
      <c r="G12" s="17">
        <f>H12+I12+J12+K12+L12+M12</f>
        <v>2650.8</v>
      </c>
      <c r="H12" s="17">
        <v>370.8</v>
      </c>
      <c r="I12" s="14">
        <f>1680+600</f>
        <v>2280</v>
      </c>
      <c r="J12" s="14"/>
      <c r="K12" s="14"/>
      <c r="L12" s="14"/>
      <c r="M12" s="14"/>
      <c r="N12" s="12">
        <v>45670</v>
      </c>
      <c r="O12" s="11" t="s">
        <v>27</v>
      </c>
      <c r="P12" s="5" t="s">
        <v>25</v>
      </c>
      <c r="S12" s="13">
        <v>46069</v>
      </c>
      <c r="T12" s="11" t="s">
        <v>27</v>
      </c>
      <c r="U12" s="11" t="s">
        <v>35</v>
      </c>
    </row>
    <row r="13" spans="1:21" s="5" customFormat="1" ht="64.5" customHeight="1" x14ac:dyDescent="0.25">
      <c r="A13" s="3">
        <v>3</v>
      </c>
      <c r="B13" s="2" t="s">
        <v>38</v>
      </c>
      <c r="C13" s="16" t="s">
        <v>39</v>
      </c>
      <c r="D13" s="15">
        <v>3</v>
      </c>
      <c r="E13" s="14" t="s">
        <v>22</v>
      </c>
      <c r="F13" s="16" t="s">
        <v>12</v>
      </c>
      <c r="G13" s="17">
        <f t="shared" ref="G13:G15" si="0">H13+I13+J13+K13+L13+M13</f>
        <v>4018.3140000000003</v>
      </c>
      <c r="H13" s="17">
        <v>370.8</v>
      </c>
      <c r="I13" s="14">
        <v>1000</v>
      </c>
      <c r="J13" s="14">
        <f>909.7+642+1095.814</f>
        <v>2647.5140000000001</v>
      </c>
      <c r="K13" s="14"/>
      <c r="L13" s="14"/>
      <c r="M13" s="14"/>
      <c r="N13" s="13">
        <v>45679</v>
      </c>
      <c r="O13" s="11" t="s">
        <v>28</v>
      </c>
      <c r="P13" s="11" t="s">
        <v>26</v>
      </c>
      <c r="Q13" s="11"/>
      <c r="R13" s="11"/>
      <c r="S13" s="13">
        <v>46083</v>
      </c>
      <c r="T13" s="11"/>
      <c r="U13" s="11" t="s">
        <v>40</v>
      </c>
    </row>
    <row r="14" spans="1:21" s="5" customFormat="1" ht="135" x14ac:dyDescent="0.25">
      <c r="A14" s="3">
        <v>4</v>
      </c>
      <c r="B14" s="16" t="s">
        <v>43</v>
      </c>
      <c r="C14" s="16" t="s">
        <v>42</v>
      </c>
      <c r="D14" s="15">
        <v>2</v>
      </c>
      <c r="E14" s="14" t="s">
        <v>22</v>
      </c>
      <c r="F14" s="16" t="s">
        <v>12</v>
      </c>
      <c r="G14" s="17">
        <f t="shared" si="0"/>
        <v>2015.6880000000001</v>
      </c>
      <c r="H14" s="17">
        <v>247.2</v>
      </c>
      <c r="I14" s="14">
        <v>800</v>
      </c>
      <c r="J14" s="14">
        <f>657.488+311</f>
        <v>968.48800000000006</v>
      </c>
      <c r="K14" s="14"/>
      <c r="L14" s="14"/>
      <c r="M14" s="14"/>
      <c r="N14" s="13">
        <v>45684</v>
      </c>
      <c r="O14" s="11" t="s">
        <v>27</v>
      </c>
      <c r="P14" s="11" t="s">
        <v>29</v>
      </c>
      <c r="Q14" s="11"/>
      <c r="R14" s="11"/>
      <c r="S14" s="13">
        <v>46105</v>
      </c>
      <c r="T14" s="11"/>
      <c r="U14" s="11" t="s">
        <v>41</v>
      </c>
    </row>
    <row r="15" spans="1:21" s="5" customFormat="1" ht="70.5" customHeight="1" x14ac:dyDescent="0.25">
      <c r="A15" s="3">
        <v>5</v>
      </c>
      <c r="B15" s="2" t="s">
        <v>45</v>
      </c>
      <c r="C15" s="16" t="s">
        <v>44</v>
      </c>
      <c r="D15" s="15">
        <v>2</v>
      </c>
      <c r="E15" s="14" t="s">
        <v>21</v>
      </c>
      <c r="F15" s="16" t="s">
        <v>12</v>
      </c>
      <c r="G15" s="17">
        <f t="shared" si="0"/>
        <v>1982.04</v>
      </c>
      <c r="H15" s="17">
        <v>247.2</v>
      </c>
      <c r="I15" s="14">
        <v>648.35199999999998</v>
      </c>
      <c r="J15" s="14">
        <f>429+657.488</f>
        <v>1086.4880000000001</v>
      </c>
      <c r="K15" s="14"/>
      <c r="L15" s="14"/>
      <c r="M15" s="14"/>
      <c r="N15" s="13">
        <v>45691</v>
      </c>
      <c r="O15" s="11" t="s">
        <v>27</v>
      </c>
      <c r="P15" s="11" t="s">
        <v>30</v>
      </c>
      <c r="Q15" s="11"/>
      <c r="R15" s="11"/>
      <c r="S15" s="13">
        <v>46069</v>
      </c>
      <c r="T15" s="11"/>
      <c r="U15" s="11" t="s">
        <v>46</v>
      </c>
    </row>
    <row r="16" spans="1:21" s="5" customFormat="1" ht="63" customHeight="1" x14ac:dyDescent="0.25">
      <c r="A16" s="3">
        <v>6</v>
      </c>
      <c r="B16" s="16" t="s">
        <v>48</v>
      </c>
      <c r="C16" s="14" t="s">
        <v>31</v>
      </c>
      <c r="D16" s="15">
        <v>3</v>
      </c>
      <c r="E16" s="14" t="s">
        <v>21</v>
      </c>
      <c r="F16" s="16" t="s">
        <v>12</v>
      </c>
      <c r="G16" s="17">
        <f>H16+I16+J16+K16+L16+M16</f>
        <v>1512.6599999999999</v>
      </c>
      <c r="H16" s="17">
        <v>370.8</v>
      </c>
      <c r="I16" s="14"/>
      <c r="J16" s="14">
        <v>1141.8599999999999</v>
      </c>
      <c r="K16" s="14"/>
      <c r="L16" s="14"/>
      <c r="M16" s="14"/>
      <c r="N16" s="13">
        <v>45692</v>
      </c>
      <c r="O16" s="11" t="s">
        <v>28</v>
      </c>
      <c r="P16" s="13">
        <v>45690</v>
      </c>
      <c r="Q16" s="11"/>
      <c r="R16" s="11"/>
      <c r="S16" s="13">
        <v>46105</v>
      </c>
      <c r="T16" s="11"/>
      <c r="U16" s="11" t="s">
        <v>47</v>
      </c>
    </row>
    <row r="17" spans="1:13" x14ac:dyDescent="0.25">
      <c r="A17" s="6"/>
      <c r="B17" s="18" t="s">
        <v>13</v>
      </c>
      <c r="C17" s="18"/>
      <c r="D17" s="18"/>
      <c r="E17" s="18"/>
      <c r="F17" s="18"/>
      <c r="G17" s="7">
        <f t="shared" ref="G17:M17" si="1">SUM(G11:G16)</f>
        <v>14173.902000000002</v>
      </c>
      <c r="H17" s="7">
        <f>SUM(H11:H16)</f>
        <v>2101.2000000000003</v>
      </c>
      <c r="I17" s="7">
        <f>SUM(I11:I16)</f>
        <v>6228.3519999999999</v>
      </c>
      <c r="J17" s="7">
        <f>SUM(J11:J16)</f>
        <v>5844.35</v>
      </c>
      <c r="K17" s="7">
        <f t="shared" si="1"/>
        <v>0</v>
      </c>
      <c r="L17" s="7">
        <f t="shared" si="1"/>
        <v>0</v>
      </c>
      <c r="M17" s="7">
        <f t="shared" si="1"/>
        <v>0</v>
      </c>
    </row>
    <row r="18" spans="1:13" ht="26.25" customHeight="1" x14ac:dyDescent="0.25">
      <c r="A18" s="6"/>
      <c r="B18" s="18" t="s">
        <v>14</v>
      </c>
      <c r="C18" s="18"/>
      <c r="D18" s="18"/>
      <c r="E18" s="18"/>
      <c r="F18" s="18"/>
      <c r="G18" s="7"/>
      <c r="H18" s="7"/>
      <c r="I18" s="7"/>
      <c r="J18" s="7"/>
      <c r="K18" s="7"/>
      <c r="L18" s="7"/>
      <c r="M18" s="6"/>
    </row>
    <row r="19" spans="1:13" ht="26.25" customHeight="1" x14ac:dyDescent="0.25">
      <c r="A19" s="6"/>
      <c r="B19" s="18" t="s">
        <v>15</v>
      </c>
      <c r="C19" s="18"/>
      <c r="D19" s="18"/>
      <c r="E19" s="18"/>
      <c r="F19" s="18"/>
      <c r="G19" s="7">
        <f>G17+G18</f>
        <v>14173.902000000002</v>
      </c>
      <c r="H19" s="7">
        <f t="shared" ref="H19:M19" si="2">H17+H18</f>
        <v>2101.2000000000003</v>
      </c>
      <c r="I19" s="7">
        <f t="shared" si="2"/>
        <v>6228.3519999999999</v>
      </c>
      <c r="J19" s="7">
        <f t="shared" si="2"/>
        <v>5844.35</v>
      </c>
      <c r="K19" s="7">
        <f t="shared" si="2"/>
        <v>0</v>
      </c>
      <c r="L19" s="7">
        <f t="shared" si="2"/>
        <v>0</v>
      </c>
      <c r="M19" s="7">
        <f t="shared" si="2"/>
        <v>0</v>
      </c>
    </row>
  </sheetData>
  <mergeCells count="14">
    <mergeCell ref="B17:F17"/>
    <mergeCell ref="B18:F18"/>
    <mergeCell ref="B19:F19"/>
    <mergeCell ref="J2:M2"/>
    <mergeCell ref="A4:M4"/>
    <mergeCell ref="A5:M5"/>
    <mergeCell ref="A8:A9"/>
    <mergeCell ref="B8:B9"/>
    <mergeCell ref="C8:C9"/>
    <mergeCell ref="D8:D9"/>
    <mergeCell ref="E8:E9"/>
    <mergeCell ref="F8:F9"/>
    <mergeCell ref="G8:G9"/>
    <mergeCell ref="H8:M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5-илова </vt:lpstr>
      <vt:lpstr>'5-илова '!_Hlk109510007</vt:lpstr>
      <vt:lpstr>'5-илова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2026-04-21T10:59:45Z</dcterms:modified>
</cp:coreProperties>
</file>